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9210" tabRatio="838" activeTab="0"/>
  </bookViews>
  <sheets>
    <sheet name="анализ смертности" sheetId="1" r:id="rId1"/>
    <sheet name="Умершие по причинам в 2010(д-а)" sheetId="2" r:id="rId2"/>
    <sheet name="Умершие по причинам в 2010(инф)" sheetId="3" r:id="rId3"/>
    <sheet name="по причине смерти" sheetId="4" r:id="rId4"/>
    <sheet name="Диаграмма2-2010" sheetId="5" r:id="rId5"/>
    <sheet name="основные заболевания" sheetId="6" r:id="rId6"/>
  </sheets>
  <definedNames>
    <definedName name="_xlnm.Print_Area" localSheetId="0">'анализ смертности'!$A$1:$N$26</definedName>
  </definedNames>
  <calcPr fullCalcOnLoad="1"/>
</workbook>
</file>

<file path=xl/sharedStrings.xml><?xml version="1.0" encoding="utf-8"?>
<sst xmlns="http://schemas.openxmlformats.org/spreadsheetml/2006/main" count="138" uniqueCount="72">
  <si>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</si>
  <si>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</si>
  <si>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</si>
  <si>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</si>
  <si>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</si>
  <si>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</si>
  <si>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</si>
  <si>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</si>
  <si>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</si>
  <si>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</si>
  <si>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</si>
  <si>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</si>
  <si>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женщин</t>
  </si>
  <si>
    <t>мужчин</t>
  </si>
  <si>
    <t>детей</t>
  </si>
  <si>
    <r>
      <t xml:space="preserve">Количество </t>
    </r>
    <r>
      <rPr>
        <b/>
        <sz val="11"/>
        <rFont val="Times New Roman"/>
        <family val="1"/>
      </rPr>
      <t xml:space="preserve">умерших на дому, </t>
    </r>
    <r>
      <rPr>
        <sz val="11"/>
        <rFont val="Times New Roman"/>
        <family val="1"/>
      </rPr>
      <t>из них:</t>
    </r>
  </si>
  <si>
    <r>
      <t xml:space="preserve">Количество </t>
    </r>
    <r>
      <rPr>
        <b/>
        <sz val="11"/>
        <rFont val="Times New Roman"/>
        <family val="1"/>
      </rPr>
      <t>умерших в стационаре,</t>
    </r>
    <r>
      <rPr>
        <sz val="11"/>
        <rFont val="Times New Roman"/>
        <family val="1"/>
      </rPr>
      <t xml:space="preserve"> из них:</t>
    </r>
  </si>
  <si>
    <r>
      <t xml:space="preserve">Количество </t>
    </r>
    <r>
      <rPr>
        <b/>
        <sz val="11"/>
        <rFont val="Times New Roman"/>
        <family val="1"/>
      </rPr>
      <t xml:space="preserve">умерших в других местах, </t>
    </r>
    <r>
      <rPr>
        <sz val="11"/>
        <rFont val="Times New Roman"/>
        <family val="1"/>
      </rPr>
      <t>из них:</t>
    </r>
  </si>
  <si>
    <t>Всего</t>
  </si>
  <si>
    <r>
      <t xml:space="preserve">ИТОГО,     </t>
    </r>
    <r>
      <rPr>
        <sz val="11"/>
        <rFont val="Times New Roman"/>
        <family val="1"/>
      </rPr>
      <t>в т.ч.:</t>
    </r>
  </si>
  <si>
    <t xml:space="preserve">ИТОГО    </t>
  </si>
  <si>
    <t>Причина смерти</t>
  </si>
  <si>
    <t>Сердечно-сосудистая недостаточность</t>
  </si>
  <si>
    <t>Внезапная смерть</t>
  </si>
  <si>
    <t>Отравление угарным газом</t>
  </si>
  <si>
    <t>Острый инфаркт миокарда</t>
  </si>
  <si>
    <t xml:space="preserve">Сердечно-легочная недостаточность </t>
  </si>
  <si>
    <t>Онкология</t>
  </si>
  <si>
    <t>Неуточненный фактор смерти</t>
  </si>
  <si>
    <t>Переохлаждение</t>
  </si>
  <si>
    <t>Пневмония</t>
  </si>
  <si>
    <t>Безвести пропавшие</t>
  </si>
  <si>
    <t>Суицид</t>
  </si>
  <si>
    <t>Нарушение мозгового кровообращения</t>
  </si>
  <si>
    <t>Тромбоэмболия</t>
  </si>
  <si>
    <t>Утопление</t>
  </si>
  <si>
    <t>Убийство</t>
  </si>
  <si>
    <t xml:space="preserve">Несчастный случай </t>
  </si>
  <si>
    <t>ДТП</t>
  </si>
  <si>
    <t>Уремия</t>
  </si>
  <si>
    <t>Эпилептический статус</t>
  </si>
  <si>
    <t>Аневризма аорты</t>
  </si>
  <si>
    <t>Печеночно-почечная недостаточность</t>
  </si>
  <si>
    <t>Генерализованный сепсис</t>
  </si>
  <si>
    <t>Перитонит</t>
  </si>
  <si>
    <t>Травма головного мозга</t>
  </si>
  <si>
    <t>Отек головного мозга</t>
  </si>
  <si>
    <t>Отек легких</t>
  </si>
  <si>
    <t>%</t>
  </si>
  <si>
    <t>Анализ смертности населения Менделеевского района за 2010 год по месту смерти и по полу</t>
  </si>
  <si>
    <t>Родилось детей</t>
  </si>
  <si>
    <t xml:space="preserve"> панкреонекроз</t>
  </si>
  <si>
    <t>Язва желудка, обильная кровопотеря</t>
  </si>
  <si>
    <t>Прирост/убыль (+/-)</t>
  </si>
  <si>
    <t>Сердечно-сосудистые заболевания</t>
  </si>
  <si>
    <t>в т.ч.          ИМ</t>
  </si>
  <si>
    <t>инсульт</t>
  </si>
  <si>
    <t>Заболевания ЖКТ</t>
  </si>
  <si>
    <t>Онко - заболевания</t>
  </si>
  <si>
    <t>Заболевания органов дыхания</t>
  </si>
  <si>
    <t>январь</t>
  </si>
  <si>
    <t>всего</t>
  </si>
  <si>
    <t>в т.ч.   пневмония</t>
  </si>
  <si>
    <t>Прочие</t>
  </si>
  <si>
    <t xml:space="preserve">Анализ смертности населения Менделеевского района за 2010 год по причине смерти </t>
  </si>
  <si>
    <t>Туберкулезная интоксикация</t>
  </si>
  <si>
    <t>Внутриутробная асфиксия плода</t>
  </si>
  <si>
    <t>Термический ожог</t>
  </si>
  <si>
    <t>Токс.действие уксусн. кислоты</t>
  </si>
  <si>
    <t>Разрыв расшир. вен пищевода</t>
  </si>
  <si>
    <t>Основные заболевания</t>
  </si>
  <si>
    <t>Анализ смертности по Менделеевскому району по основным причинам за 11 месяцев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</si>
</sst>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6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/>
    </xf>
    <xf numFmtId="0" fontId="9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center" vertical="center"/>
    </xf>
    <xf numFmtId="166" fontId="8" fillId="10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wrapText="1"/>
    </xf>
    <xf numFmtId="0" fontId="9" fillId="11" borderId="1" xfId="0" applyFont="1" applyFill="1" applyBorder="1" applyAlignment="1">
      <alignment horizontal="center" vertical="center"/>
    </xf>
    <xf numFmtId="166" fontId="9" fillId="11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wrapText="1"/>
    </xf>
    <xf numFmtId="0" fontId="7" fillId="9" borderId="1" xfId="0" applyFont="1" applyFill="1" applyBorder="1" applyAlignment="1">
      <alignment horizontal="center" vertical="center"/>
    </xf>
    <xf numFmtId="166" fontId="11" fillId="9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wrapText="1"/>
    </xf>
    <xf numFmtId="0" fontId="7" fillId="10" borderId="1" xfId="0" applyFont="1" applyFill="1" applyBorder="1" applyAlignment="1">
      <alignment horizontal="center" vertical="center"/>
    </xf>
    <xf numFmtId="166" fontId="11" fillId="10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wrapText="1"/>
    </xf>
    <xf numFmtId="0" fontId="7" fillId="11" borderId="1" xfId="0" applyFont="1" applyFill="1" applyBorder="1" applyAlignment="1">
      <alignment horizontal="center" vertical="center"/>
    </xf>
    <xf numFmtId="166" fontId="7" fillId="11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Причины смерти за 11 мес. 2010г.  в (%)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'Умершие по причинам в 2010(инф)'!$H$1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sng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sng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'Умершие по причинам в 2010(инф)'!$G$2:$G$16</c:f>
              <c:strCache>
                <c:ptCount val="15"/>
                <c:pt idx="0">
                  <c:v>Сердечно-сосудистая недостаточность</c:v>
                </c:pt>
                <c:pt idx="1">
                  <c:v>Внезапная смерть</c:v>
                </c:pt>
                <c:pt idx="2">
                  <c:v>Тромбоэмболия</c:v>
                </c:pt>
                <c:pt idx="3">
                  <c:v>Нарушение мозгового кровообращения</c:v>
                </c:pt>
                <c:pt idx="4">
                  <c:v>Острый инфаркт миокарда</c:v>
                </c:pt>
                <c:pt idx="5">
                  <c:v>Сердечно-легочная недостаточность </c:v>
                </c:pt>
                <c:pt idx="6">
                  <c:v>Онкология</c:v>
                </c:pt>
                <c:pt idx="7">
                  <c:v>Неуточненный фактор смерти</c:v>
                </c:pt>
                <c:pt idx="8">
                  <c:v>Переохлаждение</c:v>
                </c:pt>
                <c:pt idx="9">
                  <c:v>Пневмония</c:v>
                </c:pt>
                <c:pt idx="10">
                  <c:v>Несчастный случай </c:v>
                </c:pt>
                <c:pt idx="11">
                  <c:v>Суицид</c:v>
                </c:pt>
                <c:pt idx="12">
                  <c:v>Убийство</c:v>
                </c:pt>
                <c:pt idx="13">
                  <c:v>ДТП</c:v>
                </c:pt>
                <c:pt idx="14">
                  <c:v>Прочие</c:v>
                </c:pt>
              </c:strCache>
            </c:strRef>
          </c:cat>
          <c:val>
            <c:numRef>
              <c:f>'Умершие по причинам в 2010(инф)'!$H$2:$H$16</c:f>
              <c:numCache>
                <c:ptCount val="15"/>
                <c:pt idx="0">
                  <c:v>26.829268292682926</c:v>
                </c:pt>
                <c:pt idx="1">
                  <c:v>6.504065040650406</c:v>
                </c:pt>
                <c:pt idx="2">
                  <c:v>1.084010840108401</c:v>
                </c:pt>
                <c:pt idx="3">
                  <c:v>19.51219512195122</c:v>
                </c:pt>
                <c:pt idx="4">
                  <c:v>1.084010840108401</c:v>
                </c:pt>
                <c:pt idx="5">
                  <c:v>5.691056910569106</c:v>
                </c:pt>
                <c:pt idx="6">
                  <c:v>11.11111111111111</c:v>
                </c:pt>
                <c:pt idx="7">
                  <c:v>5.420054200542006</c:v>
                </c:pt>
                <c:pt idx="8">
                  <c:v>1.084010840108401</c:v>
                </c:pt>
                <c:pt idx="9">
                  <c:v>2.710027100271003</c:v>
                </c:pt>
                <c:pt idx="10">
                  <c:v>2.710027100271003</c:v>
                </c:pt>
                <c:pt idx="11">
                  <c:v>3.5230352303523036</c:v>
                </c:pt>
                <c:pt idx="12">
                  <c:v>1.3550135501355014</c:v>
                </c:pt>
                <c:pt idx="13">
                  <c:v>1.3550135501355014</c:v>
                </c:pt>
                <c:pt idx="1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Анализ смертности населения в зависимости от основных причин смерти в 2010 году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'основные заболевания'!$A$3</c:f>
              <c:strCache>
                <c:ptCount val="1"/>
                <c:pt idx="0">
                  <c:v>Сердечно-сосудистые заболевания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'основные заболевания'!$B$2:$L$2</c:f>
              <c:strCache>
                <c:ptCount val="11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</c:strCache>
            </c:strRef>
          </c:cat>
          <c:val>
            <c:numRef>
              <c:f>'основные заболевания'!$B$3:$L$3</c:f>
              <c:numCache>
                <c:ptCount val="11"/>
                <c:pt idx="0">
                  <c:v>20</c:v>
                </c:pt>
                <c:pt idx="1">
                  <c:v>20</c:v>
                </c:pt>
                <c:pt idx="2">
                  <c:v>18</c:v>
                </c:pt>
                <c:pt idx="3">
                  <c:v>23</c:v>
                </c:pt>
                <c:pt idx="4">
                  <c:v>17</c:v>
                </c:pt>
                <c:pt idx="5">
                  <c:v>22</c:v>
                </c:pt>
                <c:pt idx="6">
                  <c:v>17</c:v>
                </c:pt>
                <c:pt idx="7">
                  <c:v>24</c:v>
                </c:pt>
                <c:pt idx="8">
                  <c:v>15</c:v>
                </c:pt>
                <c:pt idx="9">
                  <c:v>15</c:v>
                </c:pt>
                <c:pt idx="10">
                  <c:v>18</c:v>
                </c:pt>
              </c:numCache>
            </c:numRef>
          </c:val>
        </c:ser>
        <c:ser>
          <c:idx val="1"/>
          <c:order val="1"/>
          <c:tx>
            <c:strRef>
              <c:f>'основные заболевания'!$A$4</c:f>
              <c:strCache>
                <c:ptCount val="1"/>
                <c:pt idx="0">
                  <c:v>в т.ч.          ИМ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'основные заболевания'!$B$2:$L$2</c:f>
              <c:strCache>
                <c:ptCount val="11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</c:strCache>
            </c:strRef>
          </c:cat>
          <c:val>
            <c:numRef>
              <c:f>'основные заболевания'!$B$4:$L$4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'основные заболевания'!$A$5</c:f>
              <c:strCache>
                <c:ptCount val="1"/>
                <c:pt idx="0">
                  <c:v>инсульт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'основные заболевания'!$B$2:$L$2</c:f>
              <c:strCache>
                <c:ptCount val="11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</c:strCache>
            </c:strRef>
          </c:cat>
          <c:val>
            <c:numRef>
              <c:f>'основные заболевания'!$B$5:$L$5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</c:numCache>
            </c:numRef>
          </c:val>
        </c:ser>
        <c:ser>
          <c:idx val="3"/>
          <c:order val="3"/>
          <c:tx>
            <c:strRef>
              <c:f>'основные заболевания'!$A$6</c:f>
              <c:strCache>
                <c:ptCount val="1"/>
                <c:pt idx="0">
                  <c:v>Заболевания ЖКТ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'основные заболевания'!$B$2:$L$2</c:f>
              <c:strCache>
                <c:ptCount val="11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</c:strCache>
            </c:strRef>
          </c:cat>
          <c:val>
            <c:numRef>
              <c:f>'основные заболевания'!$B$6:$L$6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</c:ser>
        <c:ser>
          <c:idx val="4"/>
          <c:order val="4"/>
          <c:tx>
            <c:strRef>
              <c:f>'основные заболевания'!$A$7</c:f>
              <c:strCache>
                <c:ptCount val="1"/>
                <c:pt idx="0">
                  <c:v>Онко - заболевания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'основные заболевания'!$B$2:$L$2</c:f>
              <c:strCache>
                <c:ptCount val="11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</c:strCache>
            </c:strRef>
          </c:cat>
          <c:val>
            <c:numRef>
              <c:f>'основные заболевания'!$B$7:$L$7</c:f>
              <c:numCache>
                <c:ptCount val="11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0</c:v>
                </c:pt>
                <c:pt idx="10">
                  <c:v>7</c:v>
                </c:pt>
              </c:numCache>
            </c:numRef>
          </c:val>
        </c:ser>
        <c:ser>
          <c:idx val="5"/>
          <c:order val="5"/>
          <c:tx>
            <c:strRef>
              <c:f>'основные заболевания'!$A$8</c:f>
              <c:strCache>
                <c:ptCount val="1"/>
                <c:pt idx="0">
                  <c:v>Заболевания органов дыхания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'основные заболевания'!$B$2:$L$2</c:f>
              <c:strCache>
                <c:ptCount val="11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</c:strCache>
            </c:strRef>
          </c:cat>
          <c:val>
            <c:numRef>
              <c:f>'основные заболевания'!$B$8:$L$8</c:f>
              <c:numCache>
                <c:ptCount val="11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</c:ser>
        <c:ser>
          <c:idx val="6"/>
          <c:order val="6"/>
          <c:tx>
            <c:strRef>
              <c:f>'основные заболевания'!$A$9</c:f>
              <c:strCache>
                <c:ptCount val="1"/>
                <c:pt idx="0">
                  <c:v>в т.ч.   пневмония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'основные заболевания'!$B$2:$L$2</c:f>
              <c:strCache>
                <c:ptCount val="11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</c:strCache>
            </c:strRef>
          </c:cat>
          <c:val>
            <c:numRef>
              <c:f>'основные заболевания'!$B$9:$L$9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94782"/>
        <c:axId val="30553039"/>
      </c:barChart>
      <c:catAx>
        <c:axId val="339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53039"/>
        <c:crosses val="autoZero"/>
        <c:auto val="1"/>
        <c:lblOffset val="100"/>
        <c:noMultiLvlLbl val="0"/>
      </c:catAx>
      <c:valAx>
        <c:axId val="30553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7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20.25390625" style="1" customWidth="1"/>
    <col min="2" max="16384" width="9.125" style="1" customWidth="1"/>
  </cols>
  <sheetData>
    <row r="1" spans="1:14" ht="18.75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18</v>
      </c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4.25">
      <c r="A4" s="5" t="s">
        <v>15</v>
      </c>
      <c r="B4" s="6">
        <f>SUM(B5:B7)</f>
        <v>21</v>
      </c>
      <c r="C4" s="6">
        <f aca="true" t="shared" si="0" ref="C4:M4">SUM(C5:C7)</f>
        <v>24</v>
      </c>
      <c r="D4" s="6">
        <f t="shared" si="0"/>
        <v>13</v>
      </c>
      <c r="E4" s="6">
        <v>22</v>
      </c>
      <c r="F4" s="6">
        <v>14</v>
      </c>
      <c r="G4" s="6">
        <v>18</v>
      </c>
      <c r="H4" s="6">
        <v>21</v>
      </c>
      <c r="I4" s="6">
        <f>SUM(I5:I7)</f>
        <v>25</v>
      </c>
      <c r="J4" s="6">
        <f t="shared" si="0"/>
        <v>16</v>
      </c>
      <c r="K4" s="6">
        <f t="shared" si="0"/>
        <v>8</v>
      </c>
      <c r="L4" s="6">
        <f t="shared" si="0"/>
        <v>17</v>
      </c>
      <c r="M4" s="6">
        <f t="shared" si="0"/>
        <v>0</v>
      </c>
      <c r="N4" s="19">
        <f>SUM(B4:M4)</f>
        <v>199</v>
      </c>
    </row>
    <row r="5" spans="1:14" ht="15">
      <c r="A5" s="7" t="s">
        <v>13</v>
      </c>
      <c r="B5" s="8">
        <v>9</v>
      </c>
      <c r="C5" s="8">
        <v>12</v>
      </c>
      <c r="D5" s="8">
        <v>5</v>
      </c>
      <c r="E5" s="8">
        <v>6</v>
      </c>
      <c r="F5" s="8">
        <v>7</v>
      </c>
      <c r="G5" s="8">
        <v>5</v>
      </c>
      <c r="H5" s="8">
        <v>8</v>
      </c>
      <c r="I5" s="8">
        <v>13</v>
      </c>
      <c r="J5" s="8">
        <v>9</v>
      </c>
      <c r="K5" s="8">
        <v>5</v>
      </c>
      <c r="L5" s="8">
        <v>13</v>
      </c>
      <c r="M5" s="8"/>
      <c r="N5" s="8">
        <f aca="true" t="shared" si="1" ref="N5:N16">SUM(B5:M5)</f>
        <v>92</v>
      </c>
    </row>
    <row r="6" spans="1:14" ht="15">
      <c r="A6" s="9" t="s">
        <v>12</v>
      </c>
      <c r="B6" s="10">
        <v>12</v>
      </c>
      <c r="C6" s="10">
        <v>12</v>
      </c>
      <c r="D6" s="10">
        <v>8</v>
      </c>
      <c r="E6" s="10">
        <v>16</v>
      </c>
      <c r="F6" s="10">
        <v>7</v>
      </c>
      <c r="G6" s="10">
        <v>13</v>
      </c>
      <c r="H6" s="10">
        <v>12</v>
      </c>
      <c r="I6" s="10">
        <v>12</v>
      </c>
      <c r="J6" s="10">
        <v>7</v>
      </c>
      <c r="K6" s="10">
        <v>3</v>
      </c>
      <c r="L6" s="10">
        <v>4</v>
      </c>
      <c r="M6" s="10"/>
      <c r="N6" s="10">
        <f t="shared" si="1"/>
        <v>106</v>
      </c>
    </row>
    <row r="7" spans="1:14" ht="15">
      <c r="A7" s="11" t="s">
        <v>14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1"/>
        <v>0</v>
      </c>
    </row>
    <row r="8" spans="1:14" ht="42.75" customHeight="1">
      <c r="A8" s="5" t="s">
        <v>16</v>
      </c>
      <c r="B8" s="6">
        <f>SUM(B9:B11)</f>
        <v>5</v>
      </c>
      <c r="C8" s="6">
        <f aca="true" t="shared" si="2" ref="C8:M8">SUM(C9:C11)</f>
        <v>4</v>
      </c>
      <c r="D8" s="6">
        <f t="shared" si="2"/>
        <v>9</v>
      </c>
      <c r="E8" s="6">
        <v>5</v>
      </c>
      <c r="F8" s="6">
        <v>10</v>
      </c>
      <c r="G8" s="6">
        <v>10</v>
      </c>
      <c r="H8" s="6">
        <v>4</v>
      </c>
      <c r="I8" s="6">
        <f>SUM(I9:I11)</f>
        <v>11</v>
      </c>
      <c r="J8" s="6">
        <f t="shared" si="2"/>
        <v>10</v>
      </c>
      <c r="K8" s="6">
        <f t="shared" si="2"/>
        <v>10</v>
      </c>
      <c r="L8" s="6">
        <f t="shared" si="2"/>
        <v>17</v>
      </c>
      <c r="M8" s="6">
        <f t="shared" si="2"/>
        <v>0</v>
      </c>
      <c r="N8" s="19">
        <f t="shared" si="1"/>
        <v>95</v>
      </c>
    </row>
    <row r="9" spans="1:14" ht="15">
      <c r="A9" s="7" t="s">
        <v>13</v>
      </c>
      <c r="B9" s="8">
        <v>1</v>
      </c>
      <c r="C9" s="8">
        <v>2</v>
      </c>
      <c r="D9" s="8">
        <v>4</v>
      </c>
      <c r="E9" s="8">
        <v>2</v>
      </c>
      <c r="F9" s="8">
        <v>1</v>
      </c>
      <c r="G9" s="8">
        <v>5</v>
      </c>
      <c r="H9" s="8">
        <v>1</v>
      </c>
      <c r="I9" s="8">
        <v>6</v>
      </c>
      <c r="J9" s="8">
        <v>6</v>
      </c>
      <c r="K9" s="8">
        <v>5</v>
      </c>
      <c r="L9" s="8">
        <v>7</v>
      </c>
      <c r="M9" s="8"/>
      <c r="N9" s="8">
        <f t="shared" si="1"/>
        <v>40</v>
      </c>
    </row>
    <row r="10" spans="1:14" ht="15">
      <c r="A10" s="9" t="s">
        <v>12</v>
      </c>
      <c r="B10" s="10">
        <v>4</v>
      </c>
      <c r="C10" s="10">
        <v>2</v>
      </c>
      <c r="D10" s="10">
        <v>5</v>
      </c>
      <c r="E10" s="10">
        <v>3</v>
      </c>
      <c r="F10" s="10">
        <v>8</v>
      </c>
      <c r="G10" s="10">
        <v>5</v>
      </c>
      <c r="H10" s="10">
        <v>3</v>
      </c>
      <c r="I10" s="10">
        <v>5</v>
      </c>
      <c r="J10" s="10">
        <v>4</v>
      </c>
      <c r="K10" s="10">
        <v>5</v>
      </c>
      <c r="L10" s="10">
        <v>9</v>
      </c>
      <c r="M10" s="10"/>
      <c r="N10" s="10">
        <f t="shared" si="1"/>
        <v>53</v>
      </c>
    </row>
    <row r="11" spans="1:14" ht="15.75" customHeight="1">
      <c r="A11" s="11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f t="shared" si="1"/>
        <v>2</v>
      </c>
    </row>
    <row r="12" spans="1:14" ht="46.5" customHeight="1">
      <c r="A12" s="5" t="s">
        <v>17</v>
      </c>
      <c r="B12" s="6">
        <f>SUM(B13:B15)</f>
        <v>4</v>
      </c>
      <c r="C12" s="6">
        <f aca="true" t="shared" si="3" ref="C12:M12">SUM(C13:C15)</f>
        <v>8</v>
      </c>
      <c r="D12" s="6">
        <f t="shared" si="3"/>
        <v>8</v>
      </c>
      <c r="E12" s="6">
        <v>8</v>
      </c>
      <c r="F12" s="6">
        <v>10</v>
      </c>
      <c r="G12" s="6">
        <v>4</v>
      </c>
      <c r="H12" s="6">
        <v>2</v>
      </c>
      <c r="I12" s="6">
        <f>SUM(I13:I15)</f>
        <v>9</v>
      </c>
      <c r="J12" s="6">
        <f t="shared" si="3"/>
        <v>9</v>
      </c>
      <c r="K12" s="6">
        <f t="shared" si="3"/>
        <v>4</v>
      </c>
      <c r="L12" s="6">
        <f t="shared" si="3"/>
        <v>10</v>
      </c>
      <c r="M12" s="6">
        <f t="shared" si="3"/>
        <v>0</v>
      </c>
      <c r="N12" s="19">
        <f t="shared" si="1"/>
        <v>76</v>
      </c>
    </row>
    <row r="13" spans="1:14" ht="15">
      <c r="A13" s="7" t="s">
        <v>13</v>
      </c>
      <c r="B13" s="8">
        <v>2</v>
      </c>
      <c r="C13" s="8">
        <v>6</v>
      </c>
      <c r="D13" s="8">
        <v>6</v>
      </c>
      <c r="E13" s="8">
        <v>4</v>
      </c>
      <c r="F13" s="8">
        <v>6</v>
      </c>
      <c r="G13" s="8">
        <v>2</v>
      </c>
      <c r="H13" s="8">
        <v>2</v>
      </c>
      <c r="I13" s="8">
        <v>5</v>
      </c>
      <c r="J13" s="8">
        <v>4</v>
      </c>
      <c r="K13" s="8">
        <v>4</v>
      </c>
      <c r="L13" s="8">
        <v>6</v>
      </c>
      <c r="M13" s="8"/>
      <c r="N13" s="8">
        <f t="shared" si="1"/>
        <v>47</v>
      </c>
    </row>
    <row r="14" spans="1:14" ht="15">
      <c r="A14" s="9" t="s">
        <v>12</v>
      </c>
      <c r="B14" s="10">
        <v>2</v>
      </c>
      <c r="C14" s="10">
        <v>2</v>
      </c>
      <c r="D14" s="10">
        <v>2</v>
      </c>
      <c r="E14" s="10">
        <v>4</v>
      </c>
      <c r="F14" s="10">
        <v>4</v>
      </c>
      <c r="G14" s="10">
        <v>2</v>
      </c>
      <c r="H14" s="10">
        <v>0</v>
      </c>
      <c r="I14" s="10">
        <v>4</v>
      </c>
      <c r="J14" s="10">
        <v>5</v>
      </c>
      <c r="K14" s="10">
        <v>0</v>
      </c>
      <c r="L14" s="10">
        <v>4</v>
      </c>
      <c r="M14" s="10"/>
      <c r="N14" s="10">
        <f t="shared" si="1"/>
        <v>29</v>
      </c>
    </row>
    <row r="15" spans="1:14" ht="15">
      <c r="A15" s="11" t="s">
        <v>14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ht="1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1"/>
        <v>0</v>
      </c>
    </row>
    <row r="17" spans="1:14" ht="15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>
      <c r="A18" s="18" t="s">
        <v>19</v>
      </c>
      <c r="B18" s="10">
        <f>SUM(B4,B8,B12)</f>
        <v>30</v>
      </c>
      <c r="C18" s="10">
        <f aca="true" t="shared" si="4" ref="C18:M18">SUM(C4,C8,C12)</f>
        <v>36</v>
      </c>
      <c r="D18" s="10">
        <f t="shared" si="4"/>
        <v>30</v>
      </c>
      <c r="E18" s="10">
        <f t="shared" si="4"/>
        <v>35</v>
      </c>
      <c r="F18" s="10">
        <f>SUM(F19:F21)</f>
        <v>34</v>
      </c>
      <c r="G18" s="10">
        <f t="shared" si="4"/>
        <v>32</v>
      </c>
      <c r="H18" s="10">
        <f>SUM(H19:H21)</f>
        <v>26</v>
      </c>
      <c r="I18" s="10">
        <f>SUM(I12,I8,I4)</f>
        <v>45</v>
      </c>
      <c r="J18" s="10">
        <f t="shared" si="4"/>
        <v>35</v>
      </c>
      <c r="K18" s="10">
        <f t="shared" si="4"/>
        <v>22</v>
      </c>
      <c r="L18" s="10">
        <f t="shared" si="4"/>
        <v>44</v>
      </c>
      <c r="M18" s="10">
        <f t="shared" si="4"/>
        <v>0</v>
      </c>
      <c r="N18" s="20">
        <f>N19+N20+N21</f>
        <v>369</v>
      </c>
    </row>
    <row r="19" spans="1:14" ht="15">
      <c r="A19" s="12" t="s">
        <v>13</v>
      </c>
      <c r="B19" s="12">
        <f>SUM(B5,B9,B13)</f>
        <v>12</v>
      </c>
      <c r="C19" s="12">
        <f aca="true" t="shared" si="5" ref="C19:N19">SUM(C5,C9,C13)</f>
        <v>20</v>
      </c>
      <c r="D19" s="12">
        <f t="shared" si="5"/>
        <v>15</v>
      </c>
      <c r="E19" s="12">
        <f t="shared" si="5"/>
        <v>12</v>
      </c>
      <c r="F19" s="12">
        <f t="shared" si="5"/>
        <v>14</v>
      </c>
      <c r="G19" s="12">
        <f t="shared" si="5"/>
        <v>12</v>
      </c>
      <c r="H19" s="12">
        <f t="shared" si="5"/>
        <v>11</v>
      </c>
      <c r="I19" s="12">
        <f t="shared" si="5"/>
        <v>24</v>
      </c>
      <c r="J19" s="12">
        <f t="shared" si="5"/>
        <v>19</v>
      </c>
      <c r="K19" s="12">
        <f t="shared" si="5"/>
        <v>14</v>
      </c>
      <c r="L19" s="12">
        <f t="shared" si="5"/>
        <v>26</v>
      </c>
      <c r="M19" s="12">
        <f t="shared" si="5"/>
        <v>0</v>
      </c>
      <c r="N19" s="12">
        <f t="shared" si="5"/>
        <v>179</v>
      </c>
    </row>
    <row r="20" spans="1:14" ht="15">
      <c r="A20" s="13" t="s">
        <v>12</v>
      </c>
      <c r="B20" s="13">
        <f>SUM(B6,B10,B14)</f>
        <v>18</v>
      </c>
      <c r="C20" s="13">
        <f aca="true" t="shared" si="6" ref="C20:N20">SUM(C6,C10,C14)</f>
        <v>16</v>
      </c>
      <c r="D20" s="13">
        <f t="shared" si="6"/>
        <v>15</v>
      </c>
      <c r="E20" s="13">
        <f t="shared" si="6"/>
        <v>23</v>
      </c>
      <c r="F20" s="13">
        <f t="shared" si="6"/>
        <v>19</v>
      </c>
      <c r="G20" s="13">
        <f t="shared" si="6"/>
        <v>20</v>
      </c>
      <c r="H20" s="13">
        <f t="shared" si="6"/>
        <v>15</v>
      </c>
      <c r="I20" s="13">
        <f t="shared" si="6"/>
        <v>21</v>
      </c>
      <c r="J20" s="13">
        <f t="shared" si="6"/>
        <v>16</v>
      </c>
      <c r="K20" s="13">
        <f t="shared" si="6"/>
        <v>8</v>
      </c>
      <c r="L20" s="13">
        <f t="shared" si="6"/>
        <v>17</v>
      </c>
      <c r="M20" s="13">
        <f t="shared" si="6"/>
        <v>0</v>
      </c>
      <c r="N20" s="13">
        <f t="shared" si="6"/>
        <v>188</v>
      </c>
    </row>
    <row r="21" spans="1:14" ht="15">
      <c r="A21" s="3" t="s">
        <v>14</v>
      </c>
      <c r="B21" s="3"/>
      <c r="C21" s="3">
        <f aca="true" t="shared" si="7" ref="C21:N21">SUM(C7,C11,C15)</f>
        <v>0</v>
      </c>
      <c r="D21" s="3">
        <f t="shared" si="7"/>
        <v>0</v>
      </c>
      <c r="E21" s="3">
        <f t="shared" si="7"/>
        <v>0</v>
      </c>
      <c r="F21" s="3">
        <f t="shared" si="7"/>
        <v>1</v>
      </c>
      <c r="G21" s="3">
        <f t="shared" si="7"/>
        <v>0</v>
      </c>
      <c r="H21" s="3">
        <f t="shared" si="7"/>
        <v>0</v>
      </c>
      <c r="I21" s="3">
        <f t="shared" si="7"/>
        <v>0</v>
      </c>
      <c r="J21" s="3">
        <f t="shared" si="7"/>
        <v>0</v>
      </c>
      <c r="K21" s="3">
        <f t="shared" si="7"/>
        <v>0</v>
      </c>
      <c r="L21" s="3">
        <f t="shared" si="7"/>
        <v>1</v>
      </c>
      <c r="M21" s="3">
        <f t="shared" si="7"/>
        <v>0</v>
      </c>
      <c r="N21" s="3">
        <f t="shared" si="7"/>
        <v>2</v>
      </c>
    </row>
    <row r="22" ht="15">
      <c r="C22" s="14"/>
    </row>
    <row r="23" spans="1:14" ht="15">
      <c r="A23" s="15" t="s">
        <v>50</v>
      </c>
      <c r="B23" s="15">
        <v>32</v>
      </c>
      <c r="C23" s="15">
        <v>24</v>
      </c>
      <c r="D23" s="15">
        <v>34</v>
      </c>
      <c r="E23" s="15">
        <v>29</v>
      </c>
      <c r="F23" s="15">
        <v>33</v>
      </c>
      <c r="G23" s="15">
        <v>30</v>
      </c>
      <c r="H23" s="15">
        <v>28</v>
      </c>
      <c r="I23" s="15">
        <v>35</v>
      </c>
      <c r="J23" s="15">
        <v>31</v>
      </c>
      <c r="K23" s="15">
        <v>28</v>
      </c>
      <c r="L23" s="15">
        <v>32</v>
      </c>
      <c r="M23" s="15"/>
      <c r="N23" s="21">
        <f>SUM(B23:M23)</f>
        <v>336</v>
      </c>
    </row>
    <row r="24" spans="1:14" ht="15">
      <c r="A24" s="17" t="s">
        <v>53</v>
      </c>
      <c r="B24" s="17">
        <f>B23-B18</f>
        <v>2</v>
      </c>
      <c r="C24" s="17">
        <f>C23-C18</f>
        <v>-12</v>
      </c>
      <c r="D24" s="17">
        <f aca="true" t="shared" si="8" ref="D24:N24">D23-D18</f>
        <v>4</v>
      </c>
      <c r="E24" s="17">
        <f t="shared" si="8"/>
        <v>-6</v>
      </c>
      <c r="F24" s="17">
        <f t="shared" si="8"/>
        <v>-1</v>
      </c>
      <c r="G24" s="17">
        <f t="shared" si="8"/>
        <v>-2</v>
      </c>
      <c r="H24" s="17">
        <f t="shared" si="8"/>
        <v>2</v>
      </c>
      <c r="I24" s="17">
        <f t="shared" si="8"/>
        <v>-10</v>
      </c>
      <c r="J24" s="17">
        <f t="shared" si="8"/>
        <v>-4</v>
      </c>
      <c r="K24" s="17">
        <f t="shared" si="8"/>
        <v>6</v>
      </c>
      <c r="L24" s="17">
        <f t="shared" si="8"/>
        <v>-12</v>
      </c>
      <c r="M24" s="17">
        <f t="shared" si="8"/>
        <v>0</v>
      </c>
      <c r="N24" s="17">
        <f t="shared" si="8"/>
        <v>-33</v>
      </c>
    </row>
    <row r="28" ht="15">
      <c r="B28" s="22"/>
    </row>
    <row r="30" ht="15">
      <c r="J30" s="16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20" sqref="G20"/>
    </sheetView>
  </sheetViews>
  <sheetFormatPr defaultColWidth="9.00390625" defaultRowHeight="12.75"/>
  <cols>
    <col min="1" max="1" width="27.75390625" style="0" customWidth="1"/>
    <col min="7" max="7" width="34.00390625" style="0" customWidth="1"/>
  </cols>
  <sheetData>
    <row r="1" spans="1:8" ht="15.75">
      <c r="A1" s="68" t="s">
        <v>21</v>
      </c>
      <c r="B1" s="69" t="s">
        <v>18</v>
      </c>
      <c r="C1" s="70" t="s">
        <v>48</v>
      </c>
      <c r="G1" s="68" t="s">
        <v>21</v>
      </c>
      <c r="H1" s="70" t="s">
        <v>48</v>
      </c>
    </row>
    <row r="2" spans="1:8" ht="31.5">
      <c r="A2" s="71" t="s">
        <v>22</v>
      </c>
      <c r="B2" s="72">
        <v>99</v>
      </c>
      <c r="C2" s="73">
        <v>26.829268292682926</v>
      </c>
      <c r="G2" s="71" t="s">
        <v>22</v>
      </c>
      <c r="H2" s="73">
        <v>26.829268292682926</v>
      </c>
    </row>
    <row r="3" spans="1:8" ht="15.75">
      <c r="A3" s="74" t="s">
        <v>23</v>
      </c>
      <c r="B3" s="75">
        <v>24</v>
      </c>
      <c r="C3" s="76">
        <v>6.504065040650406</v>
      </c>
      <c r="G3" s="74" t="s">
        <v>23</v>
      </c>
      <c r="H3" s="76">
        <v>6.504065040650406</v>
      </c>
    </row>
    <row r="4" spans="1:8" ht="15.75">
      <c r="A4" s="74" t="s">
        <v>34</v>
      </c>
      <c r="B4" s="75">
        <v>4</v>
      </c>
      <c r="C4" s="77">
        <v>1.084010840108401</v>
      </c>
      <c r="G4" s="74" t="s">
        <v>34</v>
      </c>
      <c r="H4" s="77">
        <v>1.084010840108401</v>
      </c>
    </row>
    <row r="5" spans="1:8" ht="31.5">
      <c r="A5" s="78" t="s">
        <v>33</v>
      </c>
      <c r="B5" s="79">
        <v>72</v>
      </c>
      <c r="C5" s="80">
        <v>19.51219512195122</v>
      </c>
      <c r="G5" s="78" t="s">
        <v>33</v>
      </c>
      <c r="H5" s="80">
        <v>19.51219512195122</v>
      </c>
    </row>
    <row r="6" spans="1:8" ht="15.75">
      <c r="A6" s="74" t="s">
        <v>25</v>
      </c>
      <c r="B6" s="75">
        <v>4</v>
      </c>
      <c r="C6" s="77">
        <v>1.084010840108401</v>
      </c>
      <c r="G6" s="74" t="s">
        <v>25</v>
      </c>
      <c r="H6" s="77">
        <v>1.084010840108401</v>
      </c>
    </row>
    <row r="7" spans="1:8" ht="31.5">
      <c r="A7" s="74" t="s">
        <v>26</v>
      </c>
      <c r="B7" s="75">
        <v>21</v>
      </c>
      <c r="C7" s="76">
        <v>5.691056910569106</v>
      </c>
      <c r="G7" s="74" t="s">
        <v>26</v>
      </c>
      <c r="H7" s="76">
        <v>5.691056910569106</v>
      </c>
    </row>
    <row r="8" spans="1:8" ht="15.75">
      <c r="A8" s="81" t="s">
        <v>27</v>
      </c>
      <c r="B8" s="82">
        <v>41</v>
      </c>
      <c r="C8" s="83">
        <v>11.11111111111111</v>
      </c>
      <c r="G8" s="81" t="s">
        <v>27</v>
      </c>
      <c r="H8" s="83">
        <v>11.11111111111111</v>
      </c>
    </row>
    <row r="9" spans="1:8" ht="31.5">
      <c r="A9" s="84" t="s">
        <v>28</v>
      </c>
      <c r="B9" s="85">
        <v>20</v>
      </c>
      <c r="C9" s="86">
        <v>5.420054200542006</v>
      </c>
      <c r="G9" s="84" t="s">
        <v>28</v>
      </c>
      <c r="H9" s="86">
        <v>5.420054200542006</v>
      </c>
    </row>
    <row r="10" spans="1:8" ht="15.75">
      <c r="A10" s="74" t="s">
        <v>29</v>
      </c>
      <c r="B10" s="75">
        <v>4</v>
      </c>
      <c r="C10" s="77">
        <v>1.084010840108401</v>
      </c>
      <c r="G10" s="74" t="s">
        <v>29</v>
      </c>
      <c r="H10" s="77">
        <v>1.084010840108401</v>
      </c>
    </row>
    <row r="11" spans="1:8" ht="15.75">
      <c r="A11" s="74" t="s">
        <v>30</v>
      </c>
      <c r="B11" s="75">
        <v>10</v>
      </c>
      <c r="C11" s="77">
        <v>2.710027100271003</v>
      </c>
      <c r="G11" s="74" t="s">
        <v>30</v>
      </c>
      <c r="H11" s="77">
        <v>2.710027100271003</v>
      </c>
    </row>
    <row r="12" spans="1:8" ht="15.75">
      <c r="A12" s="87" t="s">
        <v>37</v>
      </c>
      <c r="B12" s="88">
        <v>10</v>
      </c>
      <c r="C12" s="89">
        <v>2.710027100271003</v>
      </c>
      <c r="G12" s="87" t="s">
        <v>37</v>
      </c>
      <c r="H12" s="89">
        <v>2.710027100271003</v>
      </c>
    </row>
    <row r="13" spans="1:8" ht="15.75">
      <c r="A13" s="90" t="s">
        <v>32</v>
      </c>
      <c r="B13" s="91">
        <v>13</v>
      </c>
      <c r="C13" s="92">
        <v>3.5230352303523036</v>
      </c>
      <c r="G13" s="90" t="s">
        <v>32</v>
      </c>
      <c r="H13" s="92">
        <v>3.5230352303523036</v>
      </c>
    </row>
    <row r="14" spans="1:8" ht="15.75">
      <c r="A14" s="93" t="s">
        <v>36</v>
      </c>
      <c r="B14" s="94">
        <v>5</v>
      </c>
      <c r="C14" s="77">
        <v>1.3550135501355014</v>
      </c>
      <c r="G14" s="93" t="s">
        <v>36</v>
      </c>
      <c r="H14" s="77">
        <v>1.3550135501355014</v>
      </c>
    </row>
    <row r="15" spans="1:8" ht="15.75">
      <c r="A15" s="93" t="s">
        <v>38</v>
      </c>
      <c r="B15" s="94">
        <v>5</v>
      </c>
      <c r="C15" s="95">
        <v>1.3550135501355014</v>
      </c>
      <c r="G15" s="93" t="s">
        <v>38</v>
      </c>
      <c r="H15" s="95">
        <v>1.3550135501355014</v>
      </c>
    </row>
    <row r="16" spans="7:8" ht="15.75">
      <c r="G16" s="93" t="s">
        <v>63</v>
      </c>
      <c r="H16" s="95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8"/>
  <sheetViews>
    <sheetView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39.00390625" style="63" customWidth="1"/>
    <col min="2" max="2" width="12.875" style="31" customWidth="1"/>
    <col min="3" max="3" width="12.625" style="31" customWidth="1"/>
    <col min="4" max="4" width="11.125" style="31" customWidth="1"/>
    <col min="5" max="5" width="11.00390625" style="31" customWidth="1"/>
    <col min="6" max="6" width="9.125" style="31" customWidth="1"/>
    <col min="7" max="7" width="10.875" style="31" customWidth="1"/>
    <col min="8" max="8" width="9.625" style="31" customWidth="1"/>
    <col min="9" max="9" width="11.375" style="31" customWidth="1"/>
    <col min="10" max="10" width="13.625" style="31" customWidth="1"/>
    <col min="11" max="11" width="12.75390625" style="31" customWidth="1"/>
    <col min="12" max="12" width="11.125" style="31" customWidth="1"/>
    <col min="13" max="13" width="11.75390625" style="31" customWidth="1"/>
    <col min="14" max="14" width="9.125" style="31" customWidth="1"/>
    <col min="15" max="15" width="11.625" style="30" customWidth="1"/>
    <col min="16" max="16384" width="9.125" style="31" customWidth="1"/>
  </cols>
  <sheetData>
    <row r="2" spans="1:14" ht="22.5">
      <c r="A2" s="97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5" ht="20.25">
      <c r="A3" s="32" t="s">
        <v>21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18</v>
      </c>
      <c r="O3" s="34" t="s">
        <v>48</v>
      </c>
    </row>
    <row r="4" spans="1:15" s="38" customFormat="1" ht="41.25" customHeight="1">
      <c r="A4" s="35" t="s">
        <v>22</v>
      </c>
      <c r="B4" s="36">
        <v>15</v>
      </c>
      <c r="C4" s="36">
        <v>8</v>
      </c>
      <c r="D4" s="36">
        <v>9</v>
      </c>
      <c r="E4" s="36">
        <v>8</v>
      </c>
      <c r="F4" s="36">
        <v>7</v>
      </c>
      <c r="G4" s="36">
        <v>8</v>
      </c>
      <c r="H4" s="36">
        <v>12</v>
      </c>
      <c r="I4" s="36">
        <v>12</v>
      </c>
      <c r="J4" s="36">
        <v>7</v>
      </c>
      <c r="K4" s="36">
        <v>4</v>
      </c>
      <c r="L4" s="36">
        <v>9</v>
      </c>
      <c r="M4" s="36"/>
      <c r="N4" s="36">
        <f>SUM(B4:M4)</f>
        <v>99</v>
      </c>
      <c r="O4" s="37">
        <f>N4*100/N37</f>
        <v>26.829268292682926</v>
      </c>
    </row>
    <row r="5" spans="1:15" s="38" customFormat="1" ht="26.25" customHeight="1">
      <c r="A5" s="39" t="s">
        <v>23</v>
      </c>
      <c r="B5" s="40"/>
      <c r="C5" s="40"/>
      <c r="D5" s="40">
        <v>2</v>
      </c>
      <c r="E5" s="40">
        <v>3</v>
      </c>
      <c r="F5" s="40">
        <v>4</v>
      </c>
      <c r="G5" s="40">
        <v>4</v>
      </c>
      <c r="H5" s="40">
        <v>2</v>
      </c>
      <c r="I5" s="40">
        <v>3</v>
      </c>
      <c r="J5" s="40">
        <v>2</v>
      </c>
      <c r="K5" s="40">
        <v>2</v>
      </c>
      <c r="L5" s="40">
        <v>2</v>
      </c>
      <c r="M5" s="40"/>
      <c r="N5" s="40">
        <f aca="true" t="shared" si="0" ref="N5:N30">SUM(B5:M5)</f>
        <v>24</v>
      </c>
      <c r="O5" s="41">
        <f>N5*100/N37</f>
        <v>6.504065040650406</v>
      </c>
    </row>
    <row r="6" spans="1:15" s="38" customFormat="1" ht="21" customHeight="1">
      <c r="A6" s="39" t="s">
        <v>34</v>
      </c>
      <c r="B6" s="40"/>
      <c r="C6" s="40"/>
      <c r="D6" s="40">
        <v>1</v>
      </c>
      <c r="E6" s="40">
        <v>1</v>
      </c>
      <c r="F6" s="40"/>
      <c r="G6" s="40"/>
      <c r="H6" s="40"/>
      <c r="I6" s="40">
        <v>1</v>
      </c>
      <c r="J6" s="40"/>
      <c r="K6" s="40"/>
      <c r="L6" s="40">
        <v>1</v>
      </c>
      <c r="M6" s="40"/>
      <c r="N6" s="40">
        <f t="shared" si="0"/>
        <v>4</v>
      </c>
      <c r="O6" s="42">
        <f>N6*100/N37</f>
        <v>1.084010840108401</v>
      </c>
    </row>
    <row r="7" spans="1:15" s="38" customFormat="1" ht="39" customHeight="1">
      <c r="A7" s="43" t="s">
        <v>33</v>
      </c>
      <c r="B7" s="44">
        <v>5</v>
      </c>
      <c r="C7" s="44">
        <v>9</v>
      </c>
      <c r="D7" s="44">
        <v>4</v>
      </c>
      <c r="E7" s="44">
        <v>9</v>
      </c>
      <c r="F7" s="44">
        <v>7</v>
      </c>
      <c r="G7" s="44">
        <v>9</v>
      </c>
      <c r="H7" s="44">
        <v>4</v>
      </c>
      <c r="I7" s="44">
        <v>7</v>
      </c>
      <c r="J7" s="44">
        <v>5</v>
      </c>
      <c r="K7" s="44">
        <v>7</v>
      </c>
      <c r="L7" s="44">
        <v>6</v>
      </c>
      <c r="M7" s="44"/>
      <c r="N7" s="44">
        <f t="shared" si="0"/>
        <v>72</v>
      </c>
      <c r="O7" s="45">
        <f>N7*100/N37</f>
        <v>19.51219512195122</v>
      </c>
    </row>
    <row r="8" spans="1:15" s="38" customFormat="1" ht="21" customHeight="1">
      <c r="A8" s="39" t="s">
        <v>24</v>
      </c>
      <c r="B8" s="40">
        <v>1</v>
      </c>
      <c r="C8" s="40"/>
      <c r="D8" s="40">
        <v>1</v>
      </c>
      <c r="E8" s="40"/>
      <c r="F8" s="40"/>
      <c r="G8" s="40"/>
      <c r="H8" s="40"/>
      <c r="I8" s="40"/>
      <c r="J8" s="40"/>
      <c r="K8" s="40">
        <v>1</v>
      </c>
      <c r="L8" s="40"/>
      <c r="M8" s="40"/>
      <c r="N8" s="40">
        <f t="shared" si="0"/>
        <v>3</v>
      </c>
      <c r="O8" s="42">
        <f>N8*100/N37</f>
        <v>0.8130081300813008</v>
      </c>
    </row>
    <row r="9" spans="1:15" s="38" customFormat="1" ht="21" customHeight="1">
      <c r="A9" s="39" t="s">
        <v>25</v>
      </c>
      <c r="B9" s="40"/>
      <c r="C9" s="40">
        <v>1</v>
      </c>
      <c r="D9" s="40"/>
      <c r="E9" s="40">
        <v>1</v>
      </c>
      <c r="F9" s="40"/>
      <c r="G9" s="40"/>
      <c r="H9" s="40"/>
      <c r="I9" s="40">
        <v>1</v>
      </c>
      <c r="J9" s="40"/>
      <c r="K9" s="40">
        <v>1</v>
      </c>
      <c r="L9" s="40"/>
      <c r="M9" s="40"/>
      <c r="N9" s="40">
        <f t="shared" si="0"/>
        <v>4</v>
      </c>
      <c r="O9" s="42">
        <f>N9*100/N37</f>
        <v>1.084010840108401</v>
      </c>
    </row>
    <row r="10" spans="1:15" s="38" customFormat="1" ht="37.5" customHeight="1">
      <c r="A10" s="39" t="s">
        <v>26</v>
      </c>
      <c r="B10" s="40"/>
      <c r="C10" s="40">
        <v>2</v>
      </c>
      <c r="D10" s="40">
        <v>1</v>
      </c>
      <c r="E10" s="40">
        <v>4</v>
      </c>
      <c r="F10" s="40">
        <v>2</v>
      </c>
      <c r="G10" s="40">
        <v>2</v>
      </c>
      <c r="H10" s="40">
        <v>1</v>
      </c>
      <c r="I10" s="40">
        <v>2</v>
      </c>
      <c r="J10" s="40">
        <v>3</v>
      </c>
      <c r="K10" s="40">
        <v>1</v>
      </c>
      <c r="L10" s="40">
        <v>3</v>
      </c>
      <c r="M10" s="40"/>
      <c r="N10" s="40">
        <f t="shared" si="0"/>
        <v>21</v>
      </c>
      <c r="O10" s="41">
        <f>N10*100/N37</f>
        <v>5.691056910569106</v>
      </c>
    </row>
    <row r="11" spans="1:15" s="38" customFormat="1" ht="20.25">
      <c r="A11" s="46" t="s">
        <v>27</v>
      </c>
      <c r="B11" s="47">
        <v>3</v>
      </c>
      <c r="C11" s="47">
        <v>6</v>
      </c>
      <c r="D11" s="47">
        <v>2</v>
      </c>
      <c r="E11" s="47">
        <v>3</v>
      </c>
      <c r="F11" s="47">
        <v>4</v>
      </c>
      <c r="G11" s="47">
        <v>1</v>
      </c>
      <c r="H11" s="47">
        <v>3</v>
      </c>
      <c r="I11" s="47">
        <v>6</v>
      </c>
      <c r="J11" s="47">
        <v>6</v>
      </c>
      <c r="K11" s="47"/>
      <c r="L11" s="47">
        <v>7</v>
      </c>
      <c r="M11" s="47"/>
      <c r="N11" s="47">
        <f t="shared" si="0"/>
        <v>41</v>
      </c>
      <c r="O11" s="48">
        <f>N11*100/N37</f>
        <v>11.11111111111111</v>
      </c>
    </row>
    <row r="12" spans="1:15" s="38" customFormat="1" ht="21" customHeight="1">
      <c r="A12" s="49" t="s">
        <v>28</v>
      </c>
      <c r="B12" s="50">
        <v>1</v>
      </c>
      <c r="C12" s="50"/>
      <c r="D12" s="50">
        <v>1</v>
      </c>
      <c r="E12" s="50">
        <v>1</v>
      </c>
      <c r="F12" s="50">
        <v>5</v>
      </c>
      <c r="G12" s="50">
        <v>1</v>
      </c>
      <c r="H12" s="50">
        <v>1</v>
      </c>
      <c r="I12" s="50">
        <v>1</v>
      </c>
      <c r="J12" s="50">
        <v>5</v>
      </c>
      <c r="K12" s="50">
        <v>1</v>
      </c>
      <c r="L12" s="50">
        <v>3</v>
      </c>
      <c r="M12" s="50"/>
      <c r="N12" s="50">
        <f t="shared" si="0"/>
        <v>20</v>
      </c>
      <c r="O12" s="51">
        <f>N12*100/N37</f>
        <v>5.420054200542006</v>
      </c>
    </row>
    <row r="13" spans="1:15" s="38" customFormat="1" ht="21.75" customHeight="1">
      <c r="A13" s="39" t="s">
        <v>29</v>
      </c>
      <c r="B13" s="40">
        <v>1</v>
      </c>
      <c r="C13" s="40">
        <v>2</v>
      </c>
      <c r="D13" s="40">
        <v>1</v>
      </c>
      <c r="E13" s="40"/>
      <c r="F13" s="40"/>
      <c r="G13" s="40"/>
      <c r="H13" s="40"/>
      <c r="I13" s="40"/>
      <c r="J13" s="40"/>
      <c r="K13" s="40"/>
      <c r="L13" s="40"/>
      <c r="M13" s="40"/>
      <c r="N13" s="40">
        <f t="shared" si="0"/>
        <v>4</v>
      </c>
      <c r="O13" s="42">
        <f>N13*100/N37</f>
        <v>1.084010840108401</v>
      </c>
    </row>
    <row r="14" spans="1:15" s="38" customFormat="1" ht="21.75" customHeight="1">
      <c r="A14" s="39" t="s">
        <v>30</v>
      </c>
      <c r="B14" s="40"/>
      <c r="C14" s="40">
        <v>2</v>
      </c>
      <c r="D14" s="40">
        <v>2</v>
      </c>
      <c r="E14" s="40">
        <v>1</v>
      </c>
      <c r="F14" s="40">
        <v>1</v>
      </c>
      <c r="G14" s="40">
        <v>1</v>
      </c>
      <c r="H14" s="40"/>
      <c r="I14" s="40">
        <v>2</v>
      </c>
      <c r="J14" s="40">
        <v>1</v>
      </c>
      <c r="K14" s="40"/>
      <c r="L14" s="40"/>
      <c r="M14" s="40"/>
      <c r="N14" s="40">
        <f t="shared" si="0"/>
        <v>10</v>
      </c>
      <c r="O14" s="42">
        <f>N14*100/N37</f>
        <v>2.710027100271003</v>
      </c>
    </row>
    <row r="15" spans="1:15" s="38" customFormat="1" ht="21.75" customHeight="1">
      <c r="A15" s="52" t="s">
        <v>37</v>
      </c>
      <c r="B15" s="53">
        <v>2</v>
      </c>
      <c r="C15" s="53">
        <v>1</v>
      </c>
      <c r="D15" s="53">
        <v>2</v>
      </c>
      <c r="E15" s="53">
        <v>1</v>
      </c>
      <c r="F15" s="53"/>
      <c r="G15" s="53"/>
      <c r="H15" s="53"/>
      <c r="I15" s="53">
        <v>2</v>
      </c>
      <c r="J15" s="53"/>
      <c r="K15" s="53"/>
      <c r="L15" s="53">
        <v>2</v>
      </c>
      <c r="M15" s="53"/>
      <c r="N15" s="53">
        <f t="shared" si="0"/>
        <v>10</v>
      </c>
      <c r="O15" s="54">
        <f>N15*100/N37</f>
        <v>2.710027100271003</v>
      </c>
    </row>
    <row r="16" spans="1:15" s="38" customFormat="1" ht="21.75" customHeight="1">
      <c r="A16" s="39" t="s">
        <v>31</v>
      </c>
      <c r="B16" s="40"/>
      <c r="C16" s="40"/>
      <c r="D16" s="40"/>
      <c r="E16" s="40"/>
      <c r="F16" s="40"/>
      <c r="G16" s="40"/>
      <c r="H16" s="40">
        <v>1</v>
      </c>
      <c r="I16" s="40"/>
      <c r="J16" s="40"/>
      <c r="K16" s="40"/>
      <c r="L16" s="40"/>
      <c r="M16" s="40"/>
      <c r="N16" s="40">
        <f t="shared" si="0"/>
        <v>1</v>
      </c>
      <c r="O16" s="42">
        <f>N16*100/N37</f>
        <v>0.27100271002710025</v>
      </c>
    </row>
    <row r="17" spans="1:15" s="38" customFormat="1" ht="21.75" customHeight="1">
      <c r="A17" s="55" t="s">
        <v>32</v>
      </c>
      <c r="B17" s="56"/>
      <c r="C17" s="56">
        <v>3</v>
      </c>
      <c r="D17" s="56"/>
      <c r="E17" s="56"/>
      <c r="F17" s="56">
        <v>2</v>
      </c>
      <c r="G17" s="56">
        <v>1</v>
      </c>
      <c r="H17" s="56">
        <v>1</v>
      </c>
      <c r="I17" s="56">
        <v>2</v>
      </c>
      <c r="J17" s="56">
        <v>1</v>
      </c>
      <c r="K17" s="56">
        <v>1</v>
      </c>
      <c r="L17" s="56">
        <v>2</v>
      </c>
      <c r="M17" s="56"/>
      <c r="N17" s="56">
        <f t="shared" si="0"/>
        <v>13</v>
      </c>
      <c r="O17" s="57">
        <f>N17*100/N37</f>
        <v>3.5230352303523036</v>
      </c>
    </row>
    <row r="18" spans="1:15" s="38" customFormat="1" ht="21.75" customHeight="1">
      <c r="A18" s="58" t="s">
        <v>35</v>
      </c>
      <c r="B18" s="40"/>
      <c r="C18" s="40"/>
      <c r="D18" s="40"/>
      <c r="E18" s="40"/>
      <c r="F18" s="40"/>
      <c r="G18" s="40"/>
      <c r="H18" s="40"/>
      <c r="I18" s="40"/>
      <c r="J18" s="40">
        <v>1</v>
      </c>
      <c r="K18" s="40"/>
      <c r="L18" s="40">
        <v>1</v>
      </c>
      <c r="M18" s="40"/>
      <c r="N18" s="59">
        <f t="shared" si="0"/>
        <v>2</v>
      </c>
      <c r="O18" s="60">
        <f>N18*100/N37</f>
        <v>0.5420054200542005</v>
      </c>
    </row>
    <row r="19" spans="1:15" s="38" customFormat="1" ht="21.75" customHeight="1">
      <c r="A19" s="58" t="s">
        <v>44</v>
      </c>
      <c r="B19" s="40"/>
      <c r="C19" s="40"/>
      <c r="D19" s="40"/>
      <c r="E19" s="40"/>
      <c r="F19" s="40">
        <v>1</v>
      </c>
      <c r="G19" s="40"/>
      <c r="H19" s="40"/>
      <c r="I19" s="40"/>
      <c r="J19" s="40">
        <v>1</v>
      </c>
      <c r="K19" s="40"/>
      <c r="L19" s="40"/>
      <c r="M19" s="40"/>
      <c r="N19" s="59">
        <f t="shared" si="0"/>
        <v>2</v>
      </c>
      <c r="O19" s="42">
        <f>N19*100/N37</f>
        <v>0.5420054200542005</v>
      </c>
    </row>
    <row r="20" spans="1:15" s="38" customFormat="1" ht="21.75" customHeight="1">
      <c r="A20" s="39" t="s">
        <v>43</v>
      </c>
      <c r="B20" s="40"/>
      <c r="C20" s="40"/>
      <c r="D20" s="40"/>
      <c r="E20" s="40"/>
      <c r="F20" s="40"/>
      <c r="G20" s="40"/>
      <c r="H20" s="40"/>
      <c r="I20" s="40"/>
      <c r="J20" s="40"/>
      <c r="K20" s="40">
        <v>1</v>
      </c>
      <c r="L20" s="40"/>
      <c r="M20" s="40"/>
      <c r="N20" s="59">
        <f t="shared" si="0"/>
        <v>1</v>
      </c>
      <c r="O20" s="60">
        <f>N20*100/N37</f>
        <v>0.27100271002710025</v>
      </c>
    </row>
    <row r="21" spans="1:15" s="38" customFormat="1" ht="21.75" customHeight="1">
      <c r="A21" s="58" t="s">
        <v>36</v>
      </c>
      <c r="B21" s="40">
        <v>1</v>
      </c>
      <c r="C21" s="40"/>
      <c r="D21" s="40"/>
      <c r="E21" s="40"/>
      <c r="F21" s="40"/>
      <c r="G21" s="40"/>
      <c r="H21" s="40"/>
      <c r="I21" s="40">
        <v>1</v>
      </c>
      <c r="J21" s="40">
        <v>1</v>
      </c>
      <c r="K21" s="40">
        <v>1</v>
      </c>
      <c r="L21" s="40">
        <v>1</v>
      </c>
      <c r="M21" s="40"/>
      <c r="N21" s="59">
        <f t="shared" si="0"/>
        <v>5</v>
      </c>
      <c r="O21" s="42">
        <f>N21*100/N37</f>
        <v>1.3550135501355014</v>
      </c>
    </row>
    <row r="22" spans="1:15" s="38" customFormat="1" ht="21.75" customHeight="1">
      <c r="A22" s="58" t="s">
        <v>38</v>
      </c>
      <c r="B22" s="40">
        <v>1</v>
      </c>
      <c r="C22" s="40"/>
      <c r="D22" s="40"/>
      <c r="E22" s="40"/>
      <c r="F22" s="40"/>
      <c r="G22" s="40"/>
      <c r="H22" s="40"/>
      <c r="I22" s="40">
        <v>2</v>
      </c>
      <c r="J22" s="40">
        <v>1</v>
      </c>
      <c r="K22" s="40"/>
      <c r="L22" s="40">
        <v>1</v>
      </c>
      <c r="M22" s="40"/>
      <c r="N22" s="59">
        <f t="shared" si="0"/>
        <v>5</v>
      </c>
      <c r="O22" s="60">
        <f>N22*100/N37</f>
        <v>1.3550135501355014</v>
      </c>
    </row>
    <row r="23" spans="1:15" s="38" customFormat="1" ht="21.75" customHeight="1">
      <c r="A23" s="58" t="s">
        <v>39</v>
      </c>
      <c r="B23" s="40"/>
      <c r="C23" s="40"/>
      <c r="D23" s="40"/>
      <c r="E23" s="40"/>
      <c r="F23" s="40"/>
      <c r="G23" s="40">
        <v>1</v>
      </c>
      <c r="H23" s="40"/>
      <c r="I23" s="40"/>
      <c r="J23" s="40"/>
      <c r="K23" s="40"/>
      <c r="L23" s="40"/>
      <c r="M23" s="40"/>
      <c r="N23" s="59">
        <f t="shared" si="0"/>
        <v>1</v>
      </c>
      <c r="O23" s="42">
        <f>N23*100/N37</f>
        <v>0.27100271002710025</v>
      </c>
    </row>
    <row r="24" spans="1:15" s="38" customFormat="1" ht="21.75" customHeight="1">
      <c r="A24" s="39" t="s">
        <v>40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59">
        <f t="shared" si="0"/>
        <v>0</v>
      </c>
      <c r="O24" s="42">
        <f>N24*100/N37</f>
        <v>0</v>
      </c>
    </row>
    <row r="25" spans="1:15" s="38" customFormat="1" ht="21.75" customHeight="1">
      <c r="A25" s="39" t="s">
        <v>52</v>
      </c>
      <c r="B25" s="40"/>
      <c r="C25" s="40"/>
      <c r="D25" s="40">
        <v>1</v>
      </c>
      <c r="E25" s="40"/>
      <c r="F25" s="40"/>
      <c r="G25" s="40"/>
      <c r="H25" s="40"/>
      <c r="I25" s="40"/>
      <c r="J25" s="40"/>
      <c r="K25" s="40"/>
      <c r="L25" s="40"/>
      <c r="M25" s="40"/>
      <c r="N25" s="59">
        <f t="shared" si="0"/>
        <v>1</v>
      </c>
      <c r="O25" s="42">
        <f>N25*100/N37</f>
        <v>0.27100271002710025</v>
      </c>
    </row>
    <row r="26" spans="1:15" s="38" customFormat="1" ht="21.75" customHeight="1">
      <c r="A26" s="39" t="s">
        <v>41</v>
      </c>
      <c r="B26" s="40"/>
      <c r="C26" s="40"/>
      <c r="D26" s="40"/>
      <c r="E26" s="40"/>
      <c r="F26" s="40"/>
      <c r="G26" s="40">
        <v>1</v>
      </c>
      <c r="H26" s="40"/>
      <c r="I26" s="40"/>
      <c r="J26" s="40"/>
      <c r="K26" s="40"/>
      <c r="L26" s="40"/>
      <c r="M26" s="40"/>
      <c r="N26" s="59">
        <f t="shared" si="0"/>
        <v>1</v>
      </c>
      <c r="O26" s="42">
        <f>N26*100/N37</f>
        <v>0.27100271002710025</v>
      </c>
    </row>
    <row r="27" spans="1:15" s="38" customFormat="1" ht="21.75" customHeight="1">
      <c r="A27" s="39" t="s">
        <v>42</v>
      </c>
      <c r="B27" s="40"/>
      <c r="C27" s="40"/>
      <c r="D27" s="40"/>
      <c r="E27" s="40">
        <v>3</v>
      </c>
      <c r="F27" s="40"/>
      <c r="G27" s="40">
        <v>2</v>
      </c>
      <c r="H27" s="40">
        <v>1</v>
      </c>
      <c r="I27" s="40"/>
      <c r="J27" s="40">
        <v>1</v>
      </c>
      <c r="K27" s="40"/>
      <c r="L27" s="40">
        <v>1</v>
      </c>
      <c r="M27" s="40"/>
      <c r="N27" s="59">
        <f t="shared" si="0"/>
        <v>8</v>
      </c>
      <c r="O27" s="42">
        <f>N27*100/N37</f>
        <v>2.168021680216802</v>
      </c>
    </row>
    <row r="28" spans="1:15" s="38" customFormat="1" ht="21.75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9">
        <f t="shared" si="0"/>
        <v>0</v>
      </c>
      <c r="O28" s="42">
        <f>N28*100/N37</f>
        <v>0</v>
      </c>
    </row>
    <row r="29" spans="1:15" s="38" customFormat="1" ht="21.75" customHeight="1">
      <c r="A29" s="39" t="s">
        <v>46</v>
      </c>
      <c r="B29" s="40"/>
      <c r="C29" s="40">
        <v>2</v>
      </c>
      <c r="D29" s="40">
        <v>1</v>
      </c>
      <c r="E29" s="40"/>
      <c r="F29" s="40"/>
      <c r="G29" s="40"/>
      <c r="H29" s="40"/>
      <c r="I29" s="40">
        <v>2</v>
      </c>
      <c r="J29" s="40"/>
      <c r="K29" s="40">
        <v>1</v>
      </c>
      <c r="L29" s="40">
        <v>1</v>
      </c>
      <c r="M29" s="40"/>
      <c r="N29" s="59">
        <f t="shared" si="0"/>
        <v>7</v>
      </c>
      <c r="O29" s="42">
        <f>N29*100/N37</f>
        <v>1.897018970189702</v>
      </c>
    </row>
    <row r="30" spans="1:15" ht="21.75" customHeight="1">
      <c r="A30" s="61" t="s">
        <v>51</v>
      </c>
      <c r="B30" s="65"/>
      <c r="C30" s="65"/>
      <c r="D30" s="65">
        <v>1</v>
      </c>
      <c r="E30" s="65"/>
      <c r="F30" s="65"/>
      <c r="G30" s="65"/>
      <c r="H30" s="65"/>
      <c r="I30" s="65"/>
      <c r="J30" s="65"/>
      <c r="K30" s="65"/>
      <c r="L30" s="65"/>
      <c r="M30" s="65"/>
      <c r="N30" s="59">
        <f t="shared" si="0"/>
        <v>1</v>
      </c>
      <c r="O30" s="42">
        <f>N30*100/N37</f>
        <v>0.27100271002710025</v>
      </c>
    </row>
    <row r="31" spans="1:15" ht="21.75" customHeight="1">
      <c r="A31" s="61" t="s">
        <v>47</v>
      </c>
      <c r="B31" s="65"/>
      <c r="C31" s="65"/>
      <c r="D31" s="65">
        <v>1</v>
      </c>
      <c r="E31" s="65"/>
      <c r="F31" s="65"/>
      <c r="G31" s="65"/>
      <c r="H31" s="65"/>
      <c r="I31" s="65">
        <v>1</v>
      </c>
      <c r="J31" s="65"/>
      <c r="K31" s="65">
        <v>1</v>
      </c>
      <c r="L31" s="65"/>
      <c r="M31" s="65"/>
      <c r="N31" s="59">
        <f aca="true" t="shared" si="1" ref="N31:N36">SUM(B31:M31)</f>
        <v>3</v>
      </c>
      <c r="O31" s="42">
        <f>N31*100/N37</f>
        <v>0.8130081300813008</v>
      </c>
    </row>
    <row r="32" spans="1:15" ht="21.75" customHeight="1">
      <c r="A32" s="61" t="s">
        <v>67</v>
      </c>
      <c r="B32" s="65"/>
      <c r="C32" s="65"/>
      <c r="D32" s="65"/>
      <c r="E32" s="65"/>
      <c r="F32" s="65">
        <v>1</v>
      </c>
      <c r="G32" s="65">
        <v>1</v>
      </c>
      <c r="H32" s="65"/>
      <c r="I32" s="65"/>
      <c r="J32" s="65"/>
      <c r="K32" s="65"/>
      <c r="L32" s="65"/>
      <c r="M32" s="65"/>
      <c r="N32" s="59">
        <f t="shared" si="1"/>
        <v>2</v>
      </c>
      <c r="O32" s="42">
        <f>N32*100/N37</f>
        <v>0.5420054200542005</v>
      </c>
    </row>
    <row r="33" spans="1:15" ht="21.75" customHeight="1">
      <c r="A33" s="61" t="s">
        <v>65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>
        <v>1</v>
      </c>
      <c r="M33" s="65"/>
      <c r="N33" s="59">
        <f t="shared" si="1"/>
        <v>1</v>
      </c>
      <c r="O33" s="42">
        <f>N33*100/N37</f>
        <v>0.27100271002710025</v>
      </c>
    </row>
    <row r="34" spans="1:15" ht="21.75" customHeight="1">
      <c r="A34" s="61" t="s">
        <v>68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>
        <v>1</v>
      </c>
      <c r="M34" s="65"/>
      <c r="N34" s="59">
        <f t="shared" si="1"/>
        <v>1</v>
      </c>
      <c r="O34" s="42">
        <f>N34*100/N37</f>
        <v>0.27100271002710025</v>
      </c>
    </row>
    <row r="35" spans="1:15" ht="21.75" customHeight="1">
      <c r="A35" s="61" t="s">
        <v>66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>
        <v>1</v>
      </c>
      <c r="M35" s="65"/>
      <c r="N35" s="59">
        <f t="shared" si="1"/>
        <v>1</v>
      </c>
      <c r="O35" s="42">
        <f>N35*100/N37</f>
        <v>0.27100271002710025</v>
      </c>
    </row>
    <row r="36" spans="1:15" ht="21.75" customHeight="1">
      <c r="A36" s="61" t="s">
        <v>69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>
        <v>1</v>
      </c>
      <c r="M36" s="65"/>
      <c r="N36" s="59">
        <f t="shared" si="1"/>
        <v>1</v>
      </c>
      <c r="O36" s="42">
        <f>N36*100/N37</f>
        <v>0.27100271002710025</v>
      </c>
    </row>
    <row r="37" spans="1:15" s="38" customFormat="1" ht="20.25">
      <c r="A37" s="62" t="s">
        <v>20</v>
      </c>
      <c r="B37" s="40">
        <f>SUM(B4:B31)</f>
        <v>30</v>
      </c>
      <c r="C37" s="40">
        <f>SUM(C4:C31)</f>
        <v>36</v>
      </c>
      <c r="D37" s="40">
        <f>SUM(D4:D31)</f>
        <v>30</v>
      </c>
      <c r="E37" s="40">
        <f>SUM(E4:E31)</f>
        <v>35</v>
      </c>
      <c r="F37" s="40">
        <f aca="true" t="shared" si="2" ref="F37:L37">SUM(F4:F36)</f>
        <v>34</v>
      </c>
      <c r="G37" s="40">
        <f t="shared" si="2"/>
        <v>32</v>
      </c>
      <c r="H37" s="40">
        <f t="shared" si="2"/>
        <v>26</v>
      </c>
      <c r="I37" s="40">
        <f t="shared" si="2"/>
        <v>45</v>
      </c>
      <c r="J37" s="40">
        <f t="shared" si="2"/>
        <v>35</v>
      </c>
      <c r="K37" s="40">
        <f t="shared" si="2"/>
        <v>22</v>
      </c>
      <c r="L37" s="40">
        <f t="shared" si="2"/>
        <v>44</v>
      </c>
      <c r="M37" s="40">
        <f>SUM(M4:M31)</f>
        <v>0</v>
      </c>
      <c r="N37" s="40">
        <f>SUM(N4:N36)</f>
        <v>369</v>
      </c>
      <c r="O37" s="42">
        <f>SUM(O4:O36)</f>
        <v>100.00000000000003</v>
      </c>
    </row>
    <row r="38" ht="20.25">
      <c r="O38" s="64"/>
    </row>
  </sheetData>
  <mergeCells count="1">
    <mergeCell ref="A2:N2"/>
  </mergeCells>
  <printOptions/>
  <pageMargins left="0.984251968503937" right="0.5905511811023623" top="0.5905511811023623" bottom="0.5905511811023623" header="0.5118110236220472" footer="0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75" zoomScaleSheetLayoutView="75" workbookViewId="0" topLeftCell="A1">
      <selection activeCell="G14" sqref="G14"/>
    </sheetView>
  </sheetViews>
  <sheetFormatPr defaultColWidth="16.75390625" defaultRowHeight="12.75"/>
  <cols>
    <col min="1" max="1" width="26.375" style="24" customWidth="1"/>
    <col min="2" max="3" width="15.00390625" style="24" customWidth="1"/>
    <col min="4" max="4" width="14.25390625" style="24" customWidth="1"/>
    <col min="5" max="5" width="16.00390625" style="24" customWidth="1"/>
    <col min="6" max="6" width="14.75390625" style="24" customWidth="1"/>
    <col min="7" max="7" width="15.00390625" style="24" customWidth="1"/>
    <col min="8" max="8" width="17.25390625" style="24" customWidth="1"/>
    <col min="9" max="9" width="16.125" style="24" customWidth="1"/>
    <col min="10" max="10" width="15.25390625" style="24" customWidth="1"/>
    <col min="11" max="14" width="17.25390625" style="24" customWidth="1"/>
    <col min="15" max="16384" width="16.75390625" style="24" customWidth="1"/>
  </cols>
  <sheetData>
    <row r="1" spans="1:14" ht="18">
      <c r="A1" s="98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44.25" customHeight="1">
      <c r="A2" s="66" t="s">
        <v>70</v>
      </c>
      <c r="B2" s="67" t="s">
        <v>60</v>
      </c>
      <c r="C2" s="67" t="s">
        <v>1</v>
      </c>
      <c r="D2" s="67" t="s">
        <v>2</v>
      </c>
      <c r="E2" s="67" t="s">
        <v>3</v>
      </c>
      <c r="F2" s="67" t="s">
        <v>4</v>
      </c>
      <c r="G2" s="67" t="s">
        <v>5</v>
      </c>
      <c r="H2" s="67" t="s">
        <v>6</v>
      </c>
      <c r="I2" s="67" t="s">
        <v>7</v>
      </c>
      <c r="J2" s="67" t="s">
        <v>8</v>
      </c>
      <c r="K2" s="67" t="s">
        <v>9</v>
      </c>
      <c r="L2" s="67" t="s">
        <v>10</v>
      </c>
      <c r="M2" s="67" t="s">
        <v>11</v>
      </c>
      <c r="N2" s="27" t="s">
        <v>61</v>
      </c>
    </row>
    <row r="3" spans="1:14" ht="36.75" customHeight="1">
      <c r="A3" s="28" t="s">
        <v>54</v>
      </c>
      <c r="B3" s="26">
        <v>20</v>
      </c>
      <c r="C3" s="26">
        <v>20</v>
      </c>
      <c r="D3" s="26">
        <v>18</v>
      </c>
      <c r="E3" s="26">
        <v>23</v>
      </c>
      <c r="F3" s="26">
        <v>17</v>
      </c>
      <c r="G3" s="26">
        <v>22</v>
      </c>
      <c r="H3" s="26">
        <v>17</v>
      </c>
      <c r="I3" s="26">
        <v>24</v>
      </c>
      <c r="J3" s="26">
        <v>15</v>
      </c>
      <c r="K3" s="26">
        <v>15</v>
      </c>
      <c r="L3" s="26">
        <v>18</v>
      </c>
      <c r="M3" s="26"/>
      <c r="N3" s="27">
        <f>SUM(B3:M3)</f>
        <v>209</v>
      </c>
    </row>
    <row r="4" spans="1:14" ht="18">
      <c r="A4" s="29" t="s">
        <v>55</v>
      </c>
      <c r="B4" s="26">
        <v>0</v>
      </c>
      <c r="C4" s="26">
        <v>1</v>
      </c>
      <c r="D4" s="26">
        <v>1</v>
      </c>
      <c r="E4" s="26">
        <v>1</v>
      </c>
      <c r="F4" s="26">
        <v>0</v>
      </c>
      <c r="G4" s="26">
        <v>0</v>
      </c>
      <c r="H4" s="26">
        <v>2</v>
      </c>
      <c r="I4" s="26">
        <v>1</v>
      </c>
      <c r="J4" s="26">
        <v>0</v>
      </c>
      <c r="K4" s="26">
        <v>1</v>
      </c>
      <c r="L4" s="26">
        <v>0</v>
      </c>
      <c r="M4" s="26"/>
      <c r="N4" s="27">
        <f aca="true" t="shared" si="0" ref="N4:N9">SUM(B4:M4)</f>
        <v>7</v>
      </c>
    </row>
    <row r="5" spans="1:14" ht="18">
      <c r="A5" s="29" t="s">
        <v>56</v>
      </c>
      <c r="B5" s="26">
        <v>2</v>
      </c>
      <c r="C5" s="26">
        <v>2</v>
      </c>
      <c r="D5" s="26">
        <v>3</v>
      </c>
      <c r="E5" s="26">
        <v>4</v>
      </c>
      <c r="F5" s="26">
        <v>2</v>
      </c>
      <c r="G5" s="26">
        <v>3</v>
      </c>
      <c r="H5" s="26">
        <v>1</v>
      </c>
      <c r="I5" s="26">
        <v>2</v>
      </c>
      <c r="J5" s="26">
        <v>3</v>
      </c>
      <c r="K5" s="26">
        <v>6</v>
      </c>
      <c r="L5" s="26">
        <v>4</v>
      </c>
      <c r="M5" s="26"/>
      <c r="N5" s="27">
        <f t="shared" si="0"/>
        <v>32</v>
      </c>
    </row>
    <row r="6" spans="1:14" ht="18">
      <c r="A6" s="25" t="s">
        <v>57</v>
      </c>
      <c r="B6" s="26">
        <v>0</v>
      </c>
      <c r="C6" s="26">
        <v>0</v>
      </c>
      <c r="D6" s="26">
        <v>2</v>
      </c>
      <c r="E6" s="26">
        <v>3</v>
      </c>
      <c r="F6" s="26">
        <v>2</v>
      </c>
      <c r="G6" s="26">
        <v>1</v>
      </c>
      <c r="H6" s="26">
        <v>0</v>
      </c>
      <c r="I6" s="26">
        <v>0</v>
      </c>
      <c r="J6" s="26">
        <v>0</v>
      </c>
      <c r="K6" s="26">
        <v>1</v>
      </c>
      <c r="L6" s="26">
        <v>2</v>
      </c>
      <c r="M6" s="26"/>
      <c r="N6" s="27">
        <f t="shared" si="0"/>
        <v>11</v>
      </c>
    </row>
    <row r="7" spans="1:14" ht="18">
      <c r="A7" s="25" t="s">
        <v>58</v>
      </c>
      <c r="B7" s="26">
        <v>3</v>
      </c>
      <c r="C7" s="26">
        <v>6</v>
      </c>
      <c r="D7" s="26">
        <v>2</v>
      </c>
      <c r="E7" s="26">
        <v>3</v>
      </c>
      <c r="F7" s="26">
        <v>5</v>
      </c>
      <c r="G7" s="26">
        <v>2</v>
      </c>
      <c r="H7" s="26">
        <v>5</v>
      </c>
      <c r="I7" s="26">
        <v>7</v>
      </c>
      <c r="J7" s="26">
        <v>6</v>
      </c>
      <c r="K7" s="26">
        <v>0</v>
      </c>
      <c r="L7" s="26">
        <v>7</v>
      </c>
      <c r="M7" s="26"/>
      <c r="N7" s="27">
        <f t="shared" si="0"/>
        <v>46</v>
      </c>
    </row>
    <row r="8" spans="1:14" ht="36" customHeight="1">
      <c r="A8" s="28" t="s">
        <v>59</v>
      </c>
      <c r="B8" s="26">
        <v>0</v>
      </c>
      <c r="C8" s="26">
        <v>3</v>
      </c>
      <c r="D8" s="26">
        <v>3</v>
      </c>
      <c r="E8" s="26">
        <v>4</v>
      </c>
      <c r="F8" s="26">
        <v>2</v>
      </c>
      <c r="G8" s="26">
        <v>2</v>
      </c>
      <c r="H8" s="26">
        <v>0</v>
      </c>
      <c r="I8" s="26">
        <v>4</v>
      </c>
      <c r="J8" s="26">
        <v>4</v>
      </c>
      <c r="K8" s="26">
        <v>0</v>
      </c>
      <c r="L8" s="26">
        <v>4</v>
      </c>
      <c r="M8" s="26"/>
      <c r="N8" s="27">
        <f t="shared" si="0"/>
        <v>26</v>
      </c>
    </row>
    <row r="9" spans="1:14" ht="18">
      <c r="A9" s="29" t="s">
        <v>62</v>
      </c>
      <c r="B9" s="26">
        <v>0</v>
      </c>
      <c r="C9" s="26">
        <v>2</v>
      </c>
      <c r="D9" s="26">
        <v>2</v>
      </c>
      <c r="E9" s="26">
        <v>1</v>
      </c>
      <c r="F9" s="26">
        <v>1</v>
      </c>
      <c r="G9" s="26">
        <v>1</v>
      </c>
      <c r="H9" s="26">
        <v>0</v>
      </c>
      <c r="I9" s="26">
        <v>2</v>
      </c>
      <c r="J9" s="26">
        <v>1</v>
      </c>
      <c r="K9" s="26">
        <v>0</v>
      </c>
      <c r="L9" s="26">
        <v>0</v>
      </c>
      <c r="M9" s="26"/>
      <c r="N9" s="27">
        <f t="shared" si="0"/>
        <v>10</v>
      </c>
    </row>
    <row r="10" spans="1:14" ht="18">
      <c r="A10" s="23"/>
      <c r="M10" s="23"/>
      <c r="N10" s="23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Оленев</dc:creator>
  <cp:keywords/>
  <dc:description/>
  <cp:lastModifiedBy>АСУ</cp:lastModifiedBy>
  <cp:lastPrinted>2010-12-20T11:58:50Z</cp:lastPrinted>
  <dcterms:created xsi:type="dcterms:W3CDTF">2010-03-04T10:50:45Z</dcterms:created>
  <dcterms:modified xsi:type="dcterms:W3CDTF">2010-12-23T11:21:39Z</dcterms:modified>
  <cp:category/>
  <cp:version/>
  <cp:contentType/>
  <cp:contentStatus/>
</cp:coreProperties>
</file>